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workbookProtection workbookPassword="96E9" lockStructure="1" lockWindows="1"/>
  <bookViews>
    <workbookView xWindow="0" yWindow="0" windowWidth="20490" windowHeight="8340"/>
  </bookViews>
  <sheets>
    <sheet name="Payment Form" sheetId="1" r:id="rId1"/>
    <sheet name="DROP DOWNS and VALUES" sheetId="2" state="hidden" r:id="rId2"/>
    <sheet name="SEMESTER FEES" sheetId="3" state="hidden" r:id="rId3"/>
  </sheets>
  <definedNames>
    <definedName name="campus">'Payment Form'!$A$6</definedName>
    <definedName name="liveinrez">'Payment Form'!$C$9</definedName>
    <definedName name="mealplan">'Payment Form'!$B$12</definedName>
    <definedName name="optional">'DROP DOWNS and VALUES'!#REF!</definedName>
    <definedName name="osap">'Payment Form'!$C$10</definedName>
    <definedName name="required">'DROP DOWNS and VALUES'!#REF!</definedName>
    <definedName name="semesterfees">'SEMESTER FEES'!$A$1:$C$9</definedName>
  </definedNames>
  <calcPr calcId="145621"/>
</workbook>
</file>

<file path=xl/calcChain.xml><?xml version="1.0" encoding="utf-8"?>
<calcChain xmlns="http://schemas.openxmlformats.org/spreadsheetml/2006/main">
  <c r="A17" i="1" l="1"/>
  <c r="A16" i="1"/>
  <c r="B17" i="1"/>
  <c r="B16" i="1"/>
  <c r="B19" i="1"/>
  <c r="E27" i="1"/>
  <c r="A19" i="1"/>
  <c r="C27" i="1"/>
  <c r="A20" i="1" l="1"/>
  <c r="B20" i="1" l="1"/>
  <c r="D17" i="1" l="1"/>
  <c r="E3" i="2" l="1"/>
  <c r="B18" i="1" l="1"/>
  <c r="D26" i="1" l="1"/>
  <c r="B26" i="1"/>
  <c r="B21" i="1"/>
  <c r="D9" i="1"/>
  <c r="D25" i="1" l="1"/>
  <c r="D27" i="1" l="1"/>
  <c r="F26" i="1"/>
  <c r="F27" i="1" s="1"/>
  <c r="B27" i="1"/>
</calcChain>
</file>

<file path=xl/sharedStrings.xml><?xml version="1.0" encoding="utf-8"?>
<sst xmlns="http://schemas.openxmlformats.org/spreadsheetml/2006/main" count="52" uniqueCount="42">
  <si>
    <t>Did you live in residence for Winter 2015?</t>
  </si>
  <si>
    <t>Live in Rez</t>
  </si>
  <si>
    <t>Yes</t>
  </si>
  <si>
    <t>No</t>
  </si>
  <si>
    <t>Applied OSAP</t>
  </si>
  <si>
    <t>Caution/Key Deposit</t>
  </si>
  <si>
    <t>Residence Council Fee</t>
  </si>
  <si>
    <t>Due Date</t>
  </si>
  <si>
    <t>Amount Due</t>
  </si>
  <si>
    <t>TOTAL</t>
  </si>
  <si>
    <t>OSAP NOTICE</t>
  </si>
  <si>
    <t>Methods of Payment</t>
  </si>
  <si>
    <t>Visa or MasterCard</t>
  </si>
  <si>
    <t>Notes</t>
  </si>
  <si>
    <t>Online banking</t>
  </si>
  <si>
    <t>Interac</t>
  </si>
  <si>
    <t>Proper account credit is based on the student ID number provided. Payee "Fleming College Residence" Account Number: Fleming Student ID Number (not OCAS number)</t>
  </si>
  <si>
    <t>Please come to the Residence Office to pay by Debit Card.</t>
  </si>
  <si>
    <t>Cheque or money order</t>
  </si>
  <si>
    <t>Payment Method:</t>
  </si>
  <si>
    <t>Cash</t>
  </si>
  <si>
    <t>Please come to the Residence Office to pay by Cash.</t>
  </si>
  <si>
    <t>Please make payable to Fleming College and put your Student ID on the cheque or money order memo.</t>
  </si>
  <si>
    <t>Have you or will you be applying for OSAP?</t>
  </si>
  <si>
    <t>Fleming Student ID Number</t>
  </si>
  <si>
    <r>
      <rPr>
        <b/>
        <sz val="11"/>
        <color theme="1"/>
        <rFont val="Arial"/>
        <family val="2"/>
      </rPr>
      <t>Note</t>
    </r>
    <r>
      <rPr>
        <sz val="11"/>
        <color theme="1"/>
        <rFont val="Arial"/>
        <family val="2"/>
      </rPr>
      <t>: We are not able to accept e-transfers.</t>
    </r>
  </si>
  <si>
    <t>Student Name</t>
  </si>
  <si>
    <t>Campus</t>
  </si>
  <si>
    <r>
      <rPr>
        <b/>
        <sz val="11"/>
        <color theme="1"/>
        <rFont val="Calibri"/>
        <family val="2"/>
        <scheme val="minor"/>
      </rPr>
      <t>SUTHERLAND RESIDENCE VILLAGE</t>
    </r>
    <r>
      <rPr>
        <sz val="11"/>
        <color theme="1"/>
        <rFont val="Calibri"/>
        <family val="2"/>
        <scheme val="minor"/>
      </rPr>
      <t xml:space="preserve">
1 Residence Circle, Box 4375,
Peterborough, ON K9K 2N7
705-749-5100 (Phone) 705-749-5104 (Fax)
sutherland-residence@flemingcollege.ca</t>
    </r>
  </si>
  <si>
    <r>
      <rPr>
        <b/>
        <sz val="11"/>
        <color theme="1"/>
        <rFont val="Calibri"/>
        <family val="2"/>
        <scheme val="minor"/>
      </rPr>
      <t>FROST RESIDENCE</t>
    </r>
    <r>
      <rPr>
        <sz val="11"/>
        <color theme="1"/>
        <rFont val="Calibri"/>
        <family val="2"/>
        <scheme val="minor"/>
      </rPr>
      <t xml:space="preserve">
1 Auk Trail, Box 5500
Lindsay ON K9V 6G6
705-878-9328 (Phone) 705-878-9330 (Fax)
frost-residence@flemingcollege.ca</t>
    </r>
  </si>
  <si>
    <t>Residence Payment Form</t>
  </si>
  <si>
    <t>Campus/Program</t>
  </si>
  <si>
    <t>Credit card payments may only be accepted by telephone or in person.</t>
  </si>
  <si>
    <r>
      <t xml:space="preserve">If you have applied for OSAP, you can defer Residence and Residence Council fees </t>
    </r>
    <r>
      <rPr>
        <b/>
        <u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>. Read the Residence Fee Deferment Form carefully to see if you meet the requirements.</t>
    </r>
  </si>
  <si>
    <t>Please select</t>
  </si>
  <si>
    <t>Please select the method of payment.</t>
  </si>
  <si>
    <t>When complete, please print, fax, email or mail the form and submit with your payment.</t>
  </si>
  <si>
    <t>Frost (Lindsay) - 12 Weeks</t>
  </si>
  <si>
    <t>Frost (Lindsay) - 14 Weeks</t>
  </si>
  <si>
    <t>Semester Fees Summer</t>
  </si>
  <si>
    <t>Residence Fees</t>
  </si>
  <si>
    <t>Ensure payment is received on or before the due date. A late fee of $75 will be charged to your account if the payment is received after April 6, 2015. A $30 fee for returned cheques will be applied to your account.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</si>
</sst>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4" formatCode="_-&quot;$&quot;* #,##0.00_-;\-&quot;$&quot;* #,##0.00_-;_-&quot;$&quot;* &quot;-&quot;??_-;_-@_-"/>
    <numFmt numFmtId="164" formatCode="[$-1009]mmmm\ d\,\ yyyy;@"/>
    <numFmt numFmtId="165" formatCode="&quot;$&quot;#,##0.00"/>
    <numFmt numFmtId="166" formatCode="_-&quot;$&quot;* #,##0.00000_-;\-&quot;$&quot;* #,##0.000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Arial"/>
      <family val="2"/>
    </font>
    <font>
      <b/>
      <sz val="16"/>
      <color rgb="FF3F3F3F"/>
      <name val="Arial"/>
      <family val="2"/>
    </font>
    <font>
      <b/>
      <sz val="24"/>
      <color theme="1"/>
      <name val="Arial"/>
      <family val="2"/>
    </font>
    <font>
      <b/>
      <sz val="12"/>
      <color rgb="FF3F3F3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3F3F3F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51">
    <xf numFmtId="0" fontId="0" fillId="0" borderId="0" xfId="0"/>
    <xf numFmtId="44" fontId="0" fillId="0" borderId="0" xfId="1" applyFont="1"/>
    <xf numFmtId="44" fontId="0" fillId="0" borderId="0" xfId="0" applyNumberFormat="1"/>
    <xf numFmtId="0" fontId="3" fillId="0" borderId="0" xfId="0" applyFont="1"/>
    <xf numFmtId="15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0" borderId="0" xfId="0" applyAlignment="1" applyProtection="1">
      <alignment horizontal="right"/>
    </xf>
    <xf numFmtId="44" fontId="0" fillId="0" borderId="0" xfId="0" applyNumberFormat="1" applyAlignment="1" applyProtection="1">
      <alignment horizontal="left"/>
    </xf>
    <xf numFmtId="0" fontId="3" fillId="0" borderId="0" xfId="0" applyFont="1" applyAlignment="1" applyProtection="1"/>
    <xf numFmtId="0" fontId="0" fillId="0" borderId="0" xfId="0" applyAlignment="1"/>
    <xf numFmtId="166" fontId="0" fillId="0" borderId="0" xfId="1" applyNumberFormat="1" applyFont="1" applyAlignment="1"/>
    <xf numFmtId="166" fontId="0" fillId="0" borderId="0" xfId="1" applyNumberFormat="1" applyFont="1" applyAlignment="1">
      <alignment horizontal="left"/>
    </xf>
    <xf numFmtId="0" fontId="0" fillId="0" borderId="3" xfId="0" applyFill="1" applyBorder="1" applyAlignment="1" applyProtection="1">
      <alignment horizontal="center"/>
    </xf>
    <xf numFmtId="0" fontId="5" fillId="0" borderId="0" xfId="0" applyFont="1" applyProtection="1"/>
    <xf numFmtId="0" fontId="6" fillId="0" borderId="0" xfId="0" applyFont="1" applyProtection="1"/>
    <xf numFmtId="7" fontId="6" fillId="0" borderId="0" xfId="1" applyNumberFormat="1" applyFont="1" applyProtection="1"/>
    <xf numFmtId="7" fontId="5" fillId="0" borderId="4" xfId="1" applyNumberFormat="1" applyFont="1" applyBorder="1" applyProtection="1"/>
    <xf numFmtId="0" fontId="5" fillId="0" borderId="0" xfId="0" applyFont="1"/>
    <xf numFmtId="0" fontId="7" fillId="3" borderId="1" xfId="2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 indent="2"/>
    </xf>
    <xf numFmtId="7" fontId="5" fillId="0" borderId="0" xfId="1" applyNumberFormat="1" applyFont="1" applyBorder="1" applyProtection="1"/>
    <xf numFmtId="0" fontId="5" fillId="0" borderId="0" xfId="0" applyFont="1" applyAlignment="1" applyProtection="1"/>
    <xf numFmtId="0" fontId="5" fillId="0" borderId="0" xfId="0" applyFont="1" applyAlignment="1" applyProtection="1">
      <alignment horizontal="right"/>
    </xf>
    <xf numFmtId="165" fontId="6" fillId="0" borderId="0" xfId="0" applyNumberFormat="1" applyFont="1" applyAlignment="1" applyProtection="1">
      <alignment horizontal="right"/>
    </xf>
    <xf numFmtId="165" fontId="6" fillId="0" borderId="0" xfId="0" applyNumberFormat="1" applyFont="1" applyProtection="1"/>
    <xf numFmtId="0" fontId="5" fillId="0" borderId="0" xfId="0" applyFont="1" applyBorder="1" applyAlignment="1" applyProtection="1">
      <alignment horizontal="right"/>
    </xf>
    <xf numFmtId="165" fontId="5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Border="1" applyProtection="1"/>
    <xf numFmtId="164" fontId="6" fillId="0" borderId="0" xfId="0" applyNumberFormat="1" applyFont="1" applyAlignment="1" applyProtection="1">
      <alignment horizontal="right" indent="1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0" fillId="0" borderId="5" xfId="0" applyBorder="1" applyProtection="1"/>
    <xf numFmtId="0" fontId="7" fillId="3" borderId="1" xfId="2" applyFont="1" applyFill="1" applyAlignment="1" applyProtection="1">
      <alignment horizontal="right" indent="2"/>
      <protection locked="0"/>
    </xf>
    <xf numFmtId="0" fontId="5" fillId="0" borderId="0" xfId="0" applyFont="1" applyAlignment="1" applyProtection="1">
      <alignment horizontal="right" indent="1"/>
    </xf>
    <xf numFmtId="44" fontId="6" fillId="0" borderId="0" xfId="1" applyNumberFormat="1" applyFont="1" applyProtection="1"/>
    <xf numFmtId="165" fontId="6" fillId="0" borderId="0" xfId="1" applyNumberFormat="1" applyFont="1" applyProtection="1"/>
    <xf numFmtId="0" fontId="5" fillId="0" borderId="0" xfId="0" applyFont="1" applyAlignment="1" applyProtection="1">
      <alignment horizontal="center"/>
    </xf>
    <xf numFmtId="7" fontId="6" fillId="0" borderId="0" xfId="1" applyNumberFormat="1" applyFont="1" applyBorder="1" applyProtection="1"/>
    <xf numFmtId="0" fontId="9" fillId="0" borderId="0" xfId="0" applyFont="1" applyAlignment="1" applyProtection="1">
      <alignment horizontal="center"/>
    </xf>
    <xf numFmtId="0" fontId="0" fillId="0" borderId="5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/>
    </xf>
    <xf numFmtId="0" fontId="6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8" fillId="3" borderId="1" xfId="2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10" fillId="3" borderId="1" xfId="2" applyFont="1" applyFill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top" wrapText="1" indent="1"/>
    </xf>
  </cellXfs>
  <cellStyles count="3">
    <cellStyle name="Currency" xfId="1" builtinId="4"/>
    <cellStyle name="Normal" xfId="0" builtinId="0"/>
    <cellStyle name="Output" xfId="2" builtinId="21"/>
  </cellStyles>
  <dxfs count="3">
    <dxf>
      <fill>
        <patternFill patternType="none">
          <bgColor auto="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465522</xdr:colOff>
      <xdr:row>0</xdr:row>
      <xdr:rowOff>0</xdr:rowOff>
    </xdr:from>
    <xdr:to>
      <xdr:col>5</xdr:col>
      <xdr:colOff>1668780</xdr:colOff>
      <xdr:row>0</xdr:row>
      <xdr:rowOff>714375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3247" y="0"/>
          <a:ext cx="1203258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44"/>
  <sheetViews>
    <sheetView windowProtection="1" showGridLines="0" showRowColHeaders="0" tabSelected="1" showRuler="0" view="pageLayout" zoomScaleNormal="100" workbookViewId="0">
      <selection activeCell="A3" sqref="A3:B3"/>
    </sheetView>
  </sheetViews>
  <sheetFormatPr defaultRowHeight="15" x14ac:dyDescent="0.25"/>
  <cols>
    <col min="1" max="1" width="20.7109375" style="5" customWidth="1"/>
    <col min="2" max="2" width="22.85546875" style="5" customWidth="1"/>
    <col min="3" max="3" width="7.28515625" style="5" customWidth="1"/>
    <col min="4" max="4" width="13" style="5" customWidth="1"/>
    <col min="5" max="5" width="3.140625" style="5" customWidth="1"/>
    <col min="6" max="6" width="25.85546875" style="5" customWidth="1"/>
    <col min="7" max="16384" width="9.140625" style="5"/>
  </cols>
  <sheetData>
    <row r="1" spans="1:6" ht="69.75" customHeight="1" x14ac:dyDescent="0.4">
      <c r="A1" s="40" t="s">
        <v>30</v>
      </c>
      <c r="B1" s="40"/>
      <c r="C1" s="40"/>
      <c r="D1" s="40"/>
      <c r="E1" s="40"/>
      <c r="F1" s="40"/>
    </row>
    <row r="3" spans="1:6" ht="24.6" customHeight="1" x14ac:dyDescent="0.3">
      <c r="A3" s="45"/>
      <c r="B3" s="45"/>
      <c r="D3" s="45"/>
      <c r="E3" s="45"/>
      <c r="F3" s="45"/>
    </row>
    <row r="4" spans="1:6" x14ac:dyDescent="0.25">
      <c r="A4" s="47" t="s">
        <v>26</v>
      </c>
      <c r="B4" s="48"/>
      <c r="D4" s="47" t="s">
        <v>24</v>
      </c>
      <c r="E4" s="48"/>
      <c r="F4" s="48"/>
    </row>
    <row r="5" spans="1:6" x14ac:dyDescent="0.25">
      <c r="A5" s="31"/>
      <c r="B5" s="31"/>
      <c r="D5" s="32"/>
      <c r="E5" s="31"/>
      <c r="F5" s="31"/>
    </row>
    <row r="6" spans="1:6" ht="24.6" customHeight="1" x14ac:dyDescent="0.25">
      <c r="A6" s="49" t="s">
        <v>38</v>
      </c>
      <c r="B6" s="49"/>
      <c r="D6" s="32"/>
      <c r="E6" s="31"/>
      <c r="F6" s="31"/>
    </row>
    <row r="7" spans="1:6" x14ac:dyDescent="0.25">
      <c r="A7" s="32" t="s">
        <v>31</v>
      </c>
      <c r="B7" s="31"/>
      <c r="D7" s="32"/>
      <c r="E7" s="31"/>
      <c r="F7" s="31"/>
    </row>
    <row r="9" spans="1:6" ht="15" customHeight="1" x14ac:dyDescent="0.25">
      <c r="A9" s="14" t="s">
        <v>0</v>
      </c>
      <c r="C9" s="19" t="s">
        <v>3</v>
      </c>
      <c r="D9" s="50" t="str">
        <f>IF($C$10="Yes",'DROP DOWNS and VALUES'!$D$15,"")</f>
        <v/>
      </c>
      <c r="E9" s="50"/>
      <c r="F9" s="50"/>
    </row>
    <row r="10" spans="1:6" x14ac:dyDescent="0.25">
      <c r="A10" s="14" t="s">
        <v>23</v>
      </c>
      <c r="C10" s="19" t="s">
        <v>3</v>
      </c>
      <c r="D10" s="50"/>
      <c r="E10" s="50"/>
      <c r="F10" s="50"/>
    </row>
    <row r="11" spans="1:6" x14ac:dyDescent="0.25">
      <c r="C11" s="13"/>
      <c r="D11" s="50"/>
      <c r="E11" s="50"/>
      <c r="F11" s="50"/>
    </row>
    <row r="12" spans="1:6" x14ac:dyDescent="0.25">
      <c r="D12" s="50"/>
      <c r="E12" s="50"/>
      <c r="F12" s="50"/>
    </row>
    <row r="13" spans="1:6" x14ac:dyDescent="0.25">
      <c r="A13" s="6"/>
      <c r="B13" s="7"/>
      <c r="D13" s="50"/>
      <c r="E13" s="50"/>
      <c r="F13" s="50"/>
    </row>
    <row r="14" spans="1:6" x14ac:dyDescent="0.25">
      <c r="A14" s="6"/>
      <c r="C14" s="8"/>
      <c r="D14" s="9"/>
      <c r="E14" s="9"/>
      <c r="F14" s="9"/>
    </row>
    <row r="15" spans="1:6" x14ac:dyDescent="0.25">
      <c r="A15" s="15"/>
      <c r="B15" s="16"/>
      <c r="C15" s="8"/>
      <c r="D15" s="18" t="s">
        <v>19</v>
      </c>
      <c r="E15" s="18"/>
      <c r="F15" s="34" t="s">
        <v>34</v>
      </c>
    </row>
    <row r="16" spans="1:6" x14ac:dyDescent="0.25">
      <c r="A16" s="15" t="str">
        <f>IF(liveinrez="No","Caution/Key Deposit","")</f>
        <v>Caution/Key Deposit</v>
      </c>
      <c r="B16" s="39">
        <f>IF(liveinrez="Yes","",375)</f>
        <v>375</v>
      </c>
      <c r="C16" s="8"/>
      <c r="D16" s="18"/>
      <c r="E16" s="18"/>
      <c r="F16" s="18"/>
    </row>
    <row r="17" spans="1:6" x14ac:dyDescent="0.25">
      <c r="A17" s="15" t="str">
        <f>IF(liveinrez="No","Residence Council Fee","")</f>
        <v>Residence Council Fee</v>
      </c>
      <c r="B17" s="39">
        <f>IF(liveinrez="Yes","",25)</f>
        <v>25</v>
      </c>
      <c r="C17" s="8"/>
      <c r="D17" s="46" t="str">
        <f>IFERROR(VLOOKUP(F15,'DROP DOWNS and VALUES'!I2:J7,2,0),"")</f>
        <v>Please select the method of payment.</v>
      </c>
      <c r="E17" s="46"/>
      <c r="F17" s="46"/>
    </row>
    <row r="18" spans="1:6" x14ac:dyDescent="0.25">
      <c r="A18" s="15" t="s">
        <v>40</v>
      </c>
      <c r="B18" s="37">
        <f>'DROP DOWNS and VALUES'!E3</f>
        <v>2575</v>
      </c>
      <c r="C18" s="8"/>
      <c r="D18" s="46"/>
      <c r="E18" s="46"/>
      <c r="F18" s="46"/>
    </row>
    <row r="19" spans="1:6" ht="15" customHeight="1" x14ac:dyDescent="0.25">
      <c r="A19" s="15" t="str">
        <f>IF(osap="Yes", "OSAP Deferment Fee","")</f>
        <v/>
      </c>
      <c r="B19" s="37" t="str">
        <f>IF(osap="Yes",125,"")</f>
        <v/>
      </c>
      <c r="C19" s="8"/>
      <c r="D19" s="46"/>
      <c r="E19" s="46"/>
      <c r="F19" s="46"/>
    </row>
    <row r="20" spans="1:6" x14ac:dyDescent="0.25">
      <c r="A20" s="15" t="str">
        <f>IF(IFERROR(SEARCH("Frost",$A$6),0),"","Winter Meal Plan")</f>
        <v/>
      </c>
      <c r="B20" s="16" t="str">
        <f>IF(IFERROR(SEARCH("Frost",$A$6),0),"",'DROP DOWNS and VALUES'!#REF!)</f>
        <v/>
      </c>
      <c r="C20" s="36"/>
      <c r="D20" s="46"/>
      <c r="E20" s="46"/>
      <c r="F20" s="46"/>
    </row>
    <row r="21" spans="1:6" x14ac:dyDescent="0.25">
      <c r="A21" s="20" t="s">
        <v>9</v>
      </c>
      <c r="B21" s="17">
        <f>SUM(B15:B20)</f>
        <v>2975</v>
      </c>
      <c r="D21" s="46"/>
      <c r="E21" s="46"/>
      <c r="F21" s="46"/>
    </row>
    <row r="22" spans="1:6" x14ac:dyDescent="0.25">
      <c r="A22" s="15"/>
      <c r="B22" s="15"/>
      <c r="C22" s="15"/>
      <c r="D22" s="46" t="s">
        <v>25</v>
      </c>
      <c r="E22" s="46"/>
      <c r="F22" s="46"/>
    </row>
    <row r="23" spans="1:6" x14ac:dyDescent="0.25">
      <c r="A23" s="15"/>
      <c r="B23" s="20"/>
      <c r="C23" s="15"/>
      <c r="D23" s="21"/>
      <c r="E23" s="21"/>
      <c r="F23" s="15"/>
    </row>
    <row r="24" spans="1:6" x14ac:dyDescent="0.25">
      <c r="A24" s="15"/>
      <c r="B24" s="15"/>
      <c r="C24" s="15"/>
      <c r="D24" s="15"/>
      <c r="E24" s="15"/>
      <c r="F24" s="15"/>
    </row>
    <row r="25" spans="1:6" x14ac:dyDescent="0.25">
      <c r="A25" s="35" t="s">
        <v>7</v>
      </c>
      <c r="B25" s="23" t="s">
        <v>8</v>
      </c>
      <c r="C25" s="15"/>
      <c r="D25" s="38" t="str">
        <f>IF($C$10="Yes","Amount Deferred to OSAP","")</f>
        <v/>
      </c>
      <c r="E25" s="22"/>
      <c r="F25" s="15"/>
    </row>
    <row r="26" spans="1:6" x14ac:dyDescent="0.25">
      <c r="A26" s="30">
        <v>42100</v>
      </c>
      <c r="B26" s="24">
        <f>IF(osap="Yes",SUM(B16,B19),SUM(B16:B19))</f>
        <v>2975</v>
      </c>
      <c r="C26" s="15"/>
      <c r="D26" s="25" t="str">
        <f>IF(osap="Yes",SUM(B17:B18),"")</f>
        <v/>
      </c>
      <c r="E26" s="25"/>
      <c r="F26" s="25" t="str">
        <f>IF(osap="Yes",SUM(B26:D26),"")</f>
        <v/>
      </c>
    </row>
    <row r="27" spans="1:6" x14ac:dyDescent="0.25">
      <c r="A27" s="26" t="s">
        <v>9</v>
      </c>
      <c r="B27" s="27">
        <f>SUM(B26:B26)</f>
        <v>2975</v>
      </c>
      <c r="C27" s="28" t="str">
        <f>IF(osap="Yes","+","")</f>
        <v/>
      </c>
      <c r="D27" s="27" t="str">
        <f>IF(SUM(D26:D26)&gt;0,SUM(D26:D26),"")</f>
        <v/>
      </c>
      <c r="E27" s="28" t="str">
        <f>IF(osap="Yes","=","")</f>
        <v/>
      </c>
      <c r="F27" s="27" t="str">
        <f>IF(SUM(F26:F26)&gt;0,SUM(F26:F26),"")</f>
        <v/>
      </c>
    </row>
    <row r="28" spans="1:6" x14ac:dyDescent="0.25">
      <c r="A28" s="29"/>
      <c r="B28" s="29"/>
      <c r="C28" s="15"/>
      <c r="D28" s="15"/>
      <c r="E28" s="15"/>
      <c r="F28" s="15"/>
    </row>
    <row r="29" spans="1:6" ht="15" customHeight="1" x14ac:dyDescent="0.25">
      <c r="A29" s="43" t="s">
        <v>41</v>
      </c>
      <c r="B29" s="43"/>
      <c r="C29" s="43"/>
      <c r="D29" s="43"/>
      <c r="E29" s="43"/>
      <c r="F29" s="43"/>
    </row>
    <row r="30" spans="1:6" x14ac:dyDescent="0.25">
      <c r="A30" s="43"/>
      <c r="B30" s="43"/>
      <c r="C30" s="43"/>
      <c r="D30" s="43"/>
      <c r="E30" s="43"/>
      <c r="F30" s="43"/>
    </row>
    <row r="31" spans="1:6" x14ac:dyDescent="0.25">
      <c r="A31" s="43"/>
      <c r="B31" s="43"/>
      <c r="C31" s="43"/>
      <c r="D31" s="43"/>
      <c r="E31" s="43"/>
      <c r="F31" s="43"/>
    </row>
    <row r="32" spans="1:6" x14ac:dyDescent="0.25">
      <c r="A32" s="15"/>
      <c r="B32" s="15"/>
      <c r="C32" s="15"/>
      <c r="D32" s="15"/>
      <c r="E32" s="15"/>
      <c r="F32" s="15"/>
    </row>
    <row r="33" spans="1:6" x14ac:dyDescent="0.25">
      <c r="A33" s="44" t="s">
        <v>36</v>
      </c>
      <c r="B33" s="44"/>
      <c r="C33" s="44"/>
      <c r="D33" s="44"/>
      <c r="E33" s="44"/>
      <c r="F33" s="44"/>
    </row>
    <row r="34" spans="1:6" ht="15.75" thickBot="1" x14ac:dyDescent="0.3"/>
    <row r="35" spans="1:6" ht="80.25" customHeight="1" x14ac:dyDescent="0.25">
      <c r="A35" s="41" t="s">
        <v>28</v>
      </c>
      <c r="B35" s="42"/>
      <c r="C35" s="33"/>
      <c r="D35" s="41" t="s">
        <v>29</v>
      </c>
      <c r="E35" s="42"/>
      <c r="F35" s="42"/>
    </row>
    <row r="39" spans="1:6" ht="6" customHeight="1" x14ac:dyDescent="0.25"/>
    <row r="40" spans="1:6" hidden="1" x14ac:dyDescent="0.25"/>
    <row r="41" spans="1:6" hidden="1" x14ac:dyDescent="0.25"/>
    <row r="42" spans="1:6" ht="0.75" customHeight="1" x14ac:dyDescent="0.25"/>
    <row r="43" spans="1:6" hidden="1" x14ac:dyDescent="0.25"/>
    <row r="44" spans="1:6" hidden="1" x14ac:dyDescent="0.25"/>
  </sheetData>
  <sheetProtection password="96E9" sheet="1" objects="1" scenarios="1" selectLockedCells="1"/>
  <dataConsolidate/>
  <mergeCells count="13">
    <mergeCell ref="A1:F1"/>
    <mergeCell ref="A35:B35"/>
    <mergeCell ref="D35:F35"/>
    <mergeCell ref="A29:F31"/>
    <mergeCell ref="A33:F33"/>
    <mergeCell ref="A3:B3"/>
    <mergeCell ref="D3:F3"/>
    <mergeCell ref="D17:F21"/>
    <mergeCell ref="D22:F22"/>
    <mergeCell ref="A4:B4"/>
    <mergeCell ref="D4:F4"/>
    <mergeCell ref="A6:B6"/>
    <mergeCell ref="D9:F13"/>
  </mergeCells>
  <conditionalFormatting sqref="D27">
    <cfRule type="notContainsBlanks" dxfId="2" priority="3">
      <formula>LEN(TRIM(D27))&gt;0</formula>
    </cfRule>
  </conditionalFormatting>
  <conditionalFormatting sqref="B27">
    <cfRule type="notContainsBlanks" dxfId="1" priority="2">
      <formula>LEN(TRIM(B27))&gt;0</formula>
    </cfRule>
  </conditionalFormatting>
  <conditionalFormatting sqref="F27">
    <cfRule type="notContainsBlanks" dxfId="0" priority="1">
      <formula>LEN(TRIM(F27))&gt;0</formula>
    </cfRule>
  </conditionalFormatting>
  <pageMargins left="0.59055118110236227" right="0.59055118110236227" top="0.39370078740157483" bottom="0.39370078740157483" header="0" footer="0"/>
  <pageSetup orientation="portrait" r:id="rId1"/>
  <headerFooter>
    <oddHeader xml:space="preserve">&amp;C </oddHeader>
    <oddFooter xml:space="preserve">&amp;C </oddFooter>
  </headerFooter>
  <ignoredErrors>
    <ignoredError sqref="E27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Invalid" error="Please select from the drop down list provided.">
          <x14:formula1>
            <xm:f>'DROP DOWNS and VALUES'!$A$2:$A$3</xm:f>
          </x14:formula1>
          <xm:sqref>C9</xm:sqref>
        </x14:dataValidation>
        <x14:dataValidation type="list" showInputMessage="1" showErrorMessage="1" errorTitle="Invalid" error="Please select from the drop down list provided.">
          <x14:formula1>
            <xm:f>'DROP DOWNS and VALUES'!$B$2:$B$3</xm:f>
          </x14:formula1>
          <xm:sqref>C10</xm:sqref>
        </x14:dataValidation>
        <x14:dataValidation type="list" allowBlank="1" showInputMessage="1" showErrorMessage="1">
          <x14:formula1>
            <xm:f>'DROP DOWNS and VALUES'!$I$2:$I$7</xm:f>
          </x14:formula1>
          <xm:sqref>F15</xm:sqref>
        </x14:dataValidation>
        <x14:dataValidation type="list" allowBlank="1" showInputMessage="1" showErrorMessage="1">
          <x14:formula1>
            <xm:f>'DROP DOWNS and VALUES'!$A$7:$A$7</xm:f>
          </x14:formula1>
          <xm:sqref>B8</xm:sqref>
        </x14:dataValidation>
        <x14:dataValidation type="list" allowBlank="1" showInputMessage="1" showErrorMessage="1">
          <x14:formula1>
            <xm:f>'DROP DOWNS and VALUES'!$A$7:$A$8</xm:f>
          </x14:formula1>
          <xm:sqref>A6:B6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8"/>
  <sheetViews>
    <sheetView windowProtection="1" workbookViewId="0">
      <selection activeCell="E3" sqref="E3"/>
    </sheetView>
  </sheetViews>
  <sheetFormatPr defaultRowHeight="15" x14ac:dyDescent="0.25"/>
  <cols>
    <col min="1" max="1" width="15.28515625" customWidth="1"/>
    <col min="2" max="2" width="18.140625" customWidth="1"/>
    <col min="3" max="3" width="15.140625" customWidth="1"/>
    <col min="4" max="4" width="39.7109375" bestFit="1" customWidth="1"/>
    <col min="5" max="5" width="21.42578125" customWidth="1"/>
    <col min="6" max="6" width="12.140625" customWidth="1"/>
    <col min="7" max="7" width="4.5703125" customWidth="1"/>
    <col min="8" max="8" width="7.7109375" customWidth="1"/>
    <col min="9" max="9" width="23.85546875" bestFit="1" customWidth="1"/>
  </cols>
  <sheetData>
    <row r="1" spans="1:10" x14ac:dyDescent="0.25">
      <c r="A1" s="3" t="s">
        <v>1</v>
      </c>
      <c r="B1" s="3" t="s">
        <v>4</v>
      </c>
      <c r="D1" t="s">
        <v>5</v>
      </c>
      <c r="E1" s="1">
        <v>375</v>
      </c>
      <c r="I1" s="3" t="s">
        <v>11</v>
      </c>
      <c r="J1" s="3" t="s">
        <v>13</v>
      </c>
    </row>
    <row r="2" spans="1:10" x14ac:dyDescent="0.25">
      <c r="A2" t="s">
        <v>2</v>
      </c>
      <c r="B2" t="s">
        <v>2</v>
      </c>
      <c r="D2" t="s">
        <v>6</v>
      </c>
      <c r="E2" s="1">
        <v>25</v>
      </c>
      <c r="I2" t="s">
        <v>34</v>
      </c>
      <c r="J2" t="s">
        <v>35</v>
      </c>
    </row>
    <row r="3" spans="1:10" x14ac:dyDescent="0.25">
      <c r="A3" t="s">
        <v>3</v>
      </c>
      <c r="B3" t="s">
        <v>3</v>
      </c>
      <c r="D3" t="s">
        <v>39</v>
      </c>
      <c r="E3" s="1">
        <f>VLOOKUP(D3,semesterfees, MATCH(campus,'SEMESTER FEES'!$B$1:$C$1,0)+1,FALSE)</f>
        <v>2575</v>
      </c>
      <c r="I3" s="10" t="s">
        <v>20</v>
      </c>
      <c r="J3" s="10" t="s">
        <v>21</v>
      </c>
    </row>
    <row r="4" spans="1:10" x14ac:dyDescent="0.25">
      <c r="E4" s="1"/>
      <c r="I4" s="12" t="s">
        <v>18</v>
      </c>
      <c r="J4" t="s">
        <v>22</v>
      </c>
    </row>
    <row r="5" spans="1:10" x14ac:dyDescent="0.25">
      <c r="E5" s="1"/>
      <c r="I5" s="11" t="s">
        <v>14</v>
      </c>
      <c r="J5" s="10" t="s">
        <v>16</v>
      </c>
    </row>
    <row r="6" spans="1:10" x14ac:dyDescent="0.25">
      <c r="A6" t="s">
        <v>27</v>
      </c>
      <c r="E6" s="1"/>
      <c r="I6" s="11" t="s">
        <v>15</v>
      </c>
      <c r="J6" s="10" t="s">
        <v>17</v>
      </c>
    </row>
    <row r="7" spans="1:10" x14ac:dyDescent="0.25">
      <c r="A7" t="s">
        <v>38</v>
      </c>
      <c r="E7" s="1"/>
      <c r="I7" s="11" t="s">
        <v>12</v>
      </c>
      <c r="J7" s="10" t="s">
        <v>32</v>
      </c>
    </row>
    <row r="8" spans="1:10" x14ac:dyDescent="0.25">
      <c r="A8" t="s">
        <v>37</v>
      </c>
      <c r="E8" s="1"/>
    </row>
    <row r="9" spans="1:10" x14ac:dyDescent="0.25">
      <c r="E9" s="1"/>
    </row>
    <row r="10" spans="1:10" x14ac:dyDescent="0.25">
      <c r="E10" s="1"/>
    </row>
    <row r="11" spans="1:10" x14ac:dyDescent="0.25">
      <c r="E11" s="1"/>
    </row>
    <row r="13" spans="1:10" x14ac:dyDescent="0.25">
      <c r="B13" s="3"/>
      <c r="C13" s="3"/>
    </row>
    <row r="14" spans="1:10" x14ac:dyDescent="0.25">
      <c r="A14" s="3"/>
      <c r="B14" s="3"/>
      <c r="C14" s="3"/>
      <c r="D14" s="3" t="s">
        <v>10</v>
      </c>
    </row>
    <row r="15" spans="1:10" x14ac:dyDescent="0.25">
      <c r="A15" s="4"/>
      <c r="B15" s="2"/>
      <c r="C15" s="2"/>
      <c r="D15" t="s">
        <v>33</v>
      </c>
    </row>
    <row r="16" spans="1:10" x14ac:dyDescent="0.25">
      <c r="A16" s="4"/>
      <c r="C16" s="2"/>
    </row>
    <row r="17" spans="1:3" x14ac:dyDescent="0.25">
      <c r="A17" s="4"/>
      <c r="B17" s="2"/>
      <c r="C17" s="2"/>
    </row>
    <row r="18" spans="1:3" x14ac:dyDescent="0.25">
      <c r="A18" s="4"/>
      <c r="C18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indowProtection="1" workbookViewId="0">
      <selection activeCell="A3" sqref="A3:C9"/>
    </sheetView>
  </sheetViews>
  <sheetFormatPr defaultRowHeight="15" x14ac:dyDescent="0.25"/>
  <cols>
    <col min="1" max="1" width="39.7109375" bestFit="1" customWidth="1"/>
    <col min="2" max="2" width="26.7109375" bestFit="1" customWidth="1"/>
    <col min="3" max="3" width="32.85546875" bestFit="1" customWidth="1"/>
  </cols>
  <sheetData>
    <row r="1" spans="1:3" x14ac:dyDescent="0.25">
      <c r="B1" t="s">
        <v>37</v>
      </c>
      <c r="C1" t="s">
        <v>38</v>
      </c>
    </row>
    <row r="2" spans="1:3" x14ac:dyDescent="0.25">
      <c r="A2" t="s">
        <v>39</v>
      </c>
      <c r="B2">
        <v>2208</v>
      </c>
      <c r="C2">
        <v>2575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Payment Form</vt:lpstr>
      <vt:lpstr>DROP DOWNS and VALUES</vt:lpstr>
      <vt:lpstr>SEMESTER FEES</vt:lpstr>
      <vt:lpstr>campus</vt:lpstr>
      <vt:lpstr>liveinrez</vt:lpstr>
      <vt:lpstr>mealplan</vt:lpstr>
      <vt:lpstr>osap</vt:lpstr>
      <vt:lpstr>semesterfees</vt:lpstr>
    </vt:vector>
  </TitlesOfParts>
  <Company>Fleming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Tjeerdsma</dc:creator>
  <cp:lastModifiedBy>Heather Tjeerdsma</cp:lastModifiedBy>
  <cp:lastPrinted>2015-01-21T21:04:07Z</cp:lastPrinted>
  <dcterms:created xsi:type="dcterms:W3CDTF">2015-01-15T15:51:06Z</dcterms:created>
  <dcterms:modified xsi:type="dcterms:W3CDTF">2015-03-20T13:41:50Z</dcterms:modified>
</cp:coreProperties>
</file>